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050" tabRatio="561" activeTab="0"/>
  </bookViews>
  <sheets>
    <sheet name="CUADRO" sheetId="1" r:id="rId1"/>
  </sheets>
  <definedNames>
    <definedName name="_xlnm.Print_Area" localSheetId="0">'CUADRO'!$A$1:$I$45</definedName>
  </definedNames>
  <calcPr fullCalcOnLoad="1"/>
</workbook>
</file>

<file path=xl/sharedStrings.xml><?xml version="1.0" encoding="utf-8"?>
<sst xmlns="http://schemas.openxmlformats.org/spreadsheetml/2006/main" count="113" uniqueCount="53">
  <si>
    <t xml:space="preserve"> </t>
  </si>
  <si>
    <t>Previsiones Iniciales</t>
  </si>
  <si>
    <t>Modif. Previs. Aumento</t>
  </si>
  <si>
    <t>Previsiones Definitivas</t>
  </si>
  <si>
    <t>Derechos Recon. Netos</t>
  </si>
  <si>
    <t>Recaudación Neta</t>
  </si>
  <si>
    <t>Pend. Cobro</t>
  </si>
  <si>
    <t xml:space="preserve">Art. </t>
  </si>
  <si>
    <t>Denominación</t>
  </si>
  <si>
    <t xml:space="preserve">Precios Públicos </t>
  </si>
  <si>
    <t xml:space="preserve">Venta de bienes </t>
  </si>
  <si>
    <t>Reintegros de operaciones corrientes</t>
  </si>
  <si>
    <t>Otros Ingresos procedentes  de prestación de servicios</t>
  </si>
  <si>
    <t xml:space="preserve">Otros Ingresos </t>
  </si>
  <si>
    <t>TOTAL CAPÍTULO III</t>
  </si>
  <si>
    <t>De Organismos Autónomos</t>
  </si>
  <si>
    <t xml:space="preserve">De Empresas Privadas </t>
  </si>
  <si>
    <t>De Familias e Instituciones sin fines de lucro</t>
  </si>
  <si>
    <t>TOTAL CAPÍTULO IV</t>
  </si>
  <si>
    <t>Intereses de Depósitos</t>
  </si>
  <si>
    <t>Dividendos y Participaciones en beneficios</t>
  </si>
  <si>
    <t>Rentas de Bienes Inmuebles</t>
  </si>
  <si>
    <t>Productos de Concesiones y Aprovechamientos Especiales</t>
  </si>
  <si>
    <t>Del Exterior</t>
  </si>
  <si>
    <t>Remanente Tesorería</t>
  </si>
  <si>
    <t>TOTAL CAPÍTULO V</t>
  </si>
  <si>
    <t>TOTAL DE OPERACIONES CORRIENTES</t>
  </si>
  <si>
    <t>TOTAL DE OPERACIONES DE CAPITAL</t>
  </si>
  <si>
    <t xml:space="preserve">TOTAL OPERACIONES FINANCIERAS </t>
  </si>
  <si>
    <t>TOTAL ESTADO DE INGRESOS</t>
  </si>
  <si>
    <t>Grado de ejecución %</t>
  </si>
  <si>
    <t>De Entidades Empresariales y Otros Organismos Públicos</t>
  </si>
  <si>
    <t>TOTAL OPERACIONES NO FINANCIERAS</t>
  </si>
  <si>
    <t>De Comunidades Autónomas</t>
  </si>
  <si>
    <t>Transf. y Subv. de la Administración del Estado</t>
  </si>
  <si>
    <t>Transf. y Subv.de Soc. Mercantiles Estatales, Entidades Empresariales y otros Organismos Públicos</t>
  </si>
  <si>
    <t>Transf. y Subv. de Organismos Autónomos</t>
  </si>
  <si>
    <t>Transf. Y Subv.Corr. de Comunidades Autónomas</t>
  </si>
  <si>
    <t xml:space="preserve">Transf. y Subv. Corr. de Empresas Privadas </t>
  </si>
  <si>
    <t xml:space="preserve">Trans. y Subv.Corr. C. Exterior </t>
  </si>
  <si>
    <t>Trans. y Subv. de Cap. de la Administración del Estado</t>
  </si>
  <si>
    <t>Enajenación de acciones fuera del sector público</t>
  </si>
  <si>
    <t>TOTAL CAPÍTULO VII</t>
  </si>
  <si>
    <t>TOTAL CAPÍTULO VIII</t>
  </si>
  <si>
    <t>TOTAL CAPÍTULO IX</t>
  </si>
  <si>
    <t>Préstamos recibidos del interior</t>
  </si>
  <si>
    <t>De otros OO. Públicos</t>
  </si>
  <si>
    <t xml:space="preserve">De Entid. Públ. Empresariales o Agencias Estatales </t>
  </si>
  <si>
    <t>Inversión reposición infraestructuras y bienes uso general</t>
  </si>
  <si>
    <t>TOTAL CAPÍTULO VI</t>
  </si>
  <si>
    <t>Reintegros préstamos concedidos fuera Sector Público</t>
  </si>
  <si>
    <t>Devolución de depósitos y fianzas</t>
  </si>
  <si>
    <t>Cuadro 2. Liquidación del Presupuesto de Ingresos por artículos. Año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</si>
</sst>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  <numFmt numFmtId="173" formatCode="#,##0.00;\-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4" fontId="20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wrapText="1"/>
    </xf>
    <xf numFmtId="4" fontId="21" fillId="33" borderId="10" xfId="0" applyNumberFormat="1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left" wrapText="1"/>
    </xf>
    <xf numFmtId="0" fontId="22" fillId="34" borderId="11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1" fillId="33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PageLayoutView="0" workbookViewId="0" topLeftCell="A1">
      <selection activeCell="A2" sqref="A2:I45"/>
    </sheetView>
  </sheetViews>
  <sheetFormatPr defaultColWidth="11.421875" defaultRowHeight="12.75"/>
  <cols>
    <col min="1" max="1" width="4.00390625" style="5" customWidth="1"/>
    <col min="2" max="2" width="47.421875" style="6" customWidth="1"/>
    <col min="3" max="3" width="11.57421875" style="3" customWidth="1"/>
    <col min="4" max="4" width="11.00390625" style="3" customWidth="1"/>
    <col min="5" max="5" width="12.00390625" style="3" customWidth="1"/>
    <col min="6" max="6" width="12.140625" style="3" customWidth="1"/>
    <col min="7" max="7" width="11.8515625" style="3" customWidth="1"/>
    <col min="8" max="8" width="10.7109375" style="3" customWidth="1"/>
    <col min="9" max="9" width="9.140625" style="26" customWidth="1"/>
    <col min="10" max="16384" width="11.421875" style="3" customWidth="1"/>
  </cols>
  <sheetData>
    <row r="1" spans="1:9" s="1" customFormat="1" ht="24" customHeight="1">
      <c r="A1" s="22" t="s">
        <v>52</v>
      </c>
      <c r="B1" s="22"/>
      <c r="C1" s="22"/>
      <c r="D1" s="22"/>
      <c r="E1" s="22"/>
      <c r="F1" s="22"/>
      <c r="G1" s="22"/>
      <c r="H1" s="22"/>
      <c r="I1" s="22"/>
    </row>
    <row r="2" spans="1:9" s="2" customFormat="1" ht="24.75" customHeight="1">
      <c r="A2" s="8" t="s">
        <v>7</v>
      </c>
      <c r="B2" s="8" t="s">
        <v>8</v>
      </c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8" t="s">
        <v>6</v>
      </c>
      <c r="I2" s="10" t="s">
        <v>30</v>
      </c>
    </row>
    <row r="3" spans="1:11" ht="12">
      <c r="A3" s="14">
        <v>31</v>
      </c>
      <c r="B3" s="15" t="s">
        <v>9</v>
      </c>
      <c r="C3" s="16">
        <v>71032745.08</v>
      </c>
      <c r="D3" s="16">
        <v>0</v>
      </c>
      <c r="E3" s="16">
        <v>71032745.08</v>
      </c>
      <c r="F3" s="16">
        <v>67491308.25</v>
      </c>
      <c r="G3" s="16">
        <v>55455115.65</v>
      </c>
      <c r="H3" s="16">
        <v>12036192.6</v>
      </c>
      <c r="I3" s="23">
        <f>F3*100/E3</f>
        <v>95.01436017147938</v>
      </c>
      <c r="J3" s="3" t="s">
        <v>0</v>
      </c>
      <c r="K3" s="3" t="s">
        <v>0</v>
      </c>
    </row>
    <row r="4" spans="1:11" ht="11.25" customHeight="1">
      <c r="A4" s="14">
        <v>32</v>
      </c>
      <c r="B4" s="15" t="s">
        <v>12</v>
      </c>
      <c r="C4" s="16">
        <v>24053220.01</v>
      </c>
      <c r="D4" s="16">
        <v>0</v>
      </c>
      <c r="E4" s="16">
        <v>24053220.01</v>
      </c>
      <c r="F4" s="16">
        <v>19946840.17</v>
      </c>
      <c r="G4" s="16">
        <v>14078485.33</v>
      </c>
      <c r="H4" s="16">
        <v>5868354.84</v>
      </c>
      <c r="I4" s="23">
        <f aca="true" t="shared" si="0" ref="I4:I45">F4*100/E4</f>
        <v>82.92794129728662</v>
      </c>
      <c r="J4" s="3" t="s">
        <v>0</v>
      </c>
      <c r="K4" s="3" t="s">
        <v>0</v>
      </c>
    </row>
    <row r="5" spans="1:11" ht="12">
      <c r="A5" s="14">
        <v>33</v>
      </c>
      <c r="B5" s="15" t="s">
        <v>10</v>
      </c>
      <c r="C5" s="16">
        <v>302350</v>
      </c>
      <c r="D5" s="16">
        <v>0</v>
      </c>
      <c r="E5" s="16">
        <v>302350</v>
      </c>
      <c r="F5" s="16">
        <v>144659.87</v>
      </c>
      <c r="G5" s="16">
        <v>143985.24</v>
      </c>
      <c r="H5" s="16">
        <v>674.63</v>
      </c>
      <c r="I5" s="23">
        <f t="shared" si="0"/>
        <v>47.845169505539936</v>
      </c>
      <c r="J5" s="3" t="s">
        <v>0</v>
      </c>
      <c r="K5" s="3" t="s">
        <v>0</v>
      </c>
    </row>
    <row r="6" spans="1:11" ht="12">
      <c r="A6" s="14">
        <v>38</v>
      </c>
      <c r="B6" s="15" t="s">
        <v>11</v>
      </c>
      <c r="C6" s="16">
        <v>200000</v>
      </c>
      <c r="D6" s="16">
        <v>0</v>
      </c>
      <c r="E6" s="16">
        <v>200000</v>
      </c>
      <c r="F6" s="16">
        <v>460268.44</v>
      </c>
      <c r="G6" s="16">
        <v>456193.26</v>
      </c>
      <c r="H6" s="16">
        <v>4075.18</v>
      </c>
      <c r="I6" s="23">
        <f t="shared" si="0"/>
        <v>230.13422</v>
      </c>
      <c r="J6" s="3" t="s">
        <v>0</v>
      </c>
      <c r="K6" s="3" t="s">
        <v>0</v>
      </c>
    </row>
    <row r="7" spans="1:11" ht="12">
      <c r="A7" s="14">
        <v>39</v>
      </c>
      <c r="B7" s="15" t="s">
        <v>13</v>
      </c>
      <c r="C7" s="16">
        <v>1502500</v>
      </c>
      <c r="D7" s="16">
        <v>0</v>
      </c>
      <c r="E7" s="16">
        <v>1502500</v>
      </c>
      <c r="F7" s="16">
        <v>182355.67</v>
      </c>
      <c r="G7" s="16">
        <v>178900.67</v>
      </c>
      <c r="H7" s="16">
        <v>3455</v>
      </c>
      <c r="I7" s="23">
        <f t="shared" si="0"/>
        <v>12.136816638935109</v>
      </c>
      <c r="J7" s="3" t="s">
        <v>0</v>
      </c>
      <c r="K7" s="3" t="s">
        <v>0</v>
      </c>
    </row>
    <row r="8" spans="1:11" s="4" customFormat="1" ht="12">
      <c r="A8" s="17"/>
      <c r="B8" s="18" t="s">
        <v>14</v>
      </c>
      <c r="C8" s="19">
        <f>SUM(C3:C7)</f>
        <v>97090815.09</v>
      </c>
      <c r="D8" s="19">
        <f>SUM(D3:D7)</f>
        <v>0</v>
      </c>
      <c r="E8" s="19">
        <f>C8+D8</f>
        <v>97090815.09</v>
      </c>
      <c r="F8" s="19">
        <f>SUM(F3:F7)</f>
        <v>88225432.4</v>
      </c>
      <c r="G8" s="19">
        <f>SUM(G3:G7)</f>
        <v>70312680.15</v>
      </c>
      <c r="H8" s="19">
        <f>SUM(H3:H7)</f>
        <v>17912752.249999996</v>
      </c>
      <c r="I8" s="24">
        <f t="shared" si="0"/>
        <v>90.86897902568633</v>
      </c>
      <c r="J8" s="4" t="s">
        <v>0</v>
      </c>
      <c r="K8" s="4" t="s">
        <v>0</v>
      </c>
    </row>
    <row r="9" spans="1:11" ht="12">
      <c r="A9" s="14">
        <v>40</v>
      </c>
      <c r="B9" s="15" t="s">
        <v>34</v>
      </c>
      <c r="C9" s="20">
        <v>200000</v>
      </c>
      <c r="D9" s="20">
        <v>0</v>
      </c>
      <c r="E9" s="20">
        <v>200000</v>
      </c>
      <c r="F9" s="20">
        <v>6748.29</v>
      </c>
      <c r="G9" s="20">
        <v>6748.29</v>
      </c>
      <c r="H9" s="20">
        <v>0</v>
      </c>
      <c r="I9" s="23">
        <f t="shared" si="0"/>
        <v>3.374145</v>
      </c>
      <c r="J9" s="3" t="s">
        <v>0</v>
      </c>
      <c r="K9" s="3" t="s">
        <v>0</v>
      </c>
    </row>
    <row r="10" spans="1:11" ht="12">
      <c r="A10" s="14">
        <v>41</v>
      </c>
      <c r="B10" s="15" t="s">
        <v>36</v>
      </c>
      <c r="C10" s="20">
        <v>4193160</v>
      </c>
      <c r="D10" s="20">
        <v>0</v>
      </c>
      <c r="E10" s="20">
        <v>4193160</v>
      </c>
      <c r="F10" s="20">
        <v>2076587.35</v>
      </c>
      <c r="G10" s="20">
        <v>2076587.35</v>
      </c>
      <c r="H10" s="20">
        <v>0</v>
      </c>
      <c r="I10" s="23">
        <f t="shared" si="0"/>
        <v>49.52320803403639</v>
      </c>
      <c r="J10" s="3" t="s">
        <v>0</v>
      </c>
      <c r="K10" s="3" t="s">
        <v>0</v>
      </c>
    </row>
    <row r="11" spans="1:9" ht="12">
      <c r="A11" s="14">
        <v>43</v>
      </c>
      <c r="B11" s="15" t="s">
        <v>46</v>
      </c>
      <c r="C11" s="20">
        <v>500000</v>
      </c>
      <c r="D11" s="20">
        <v>0</v>
      </c>
      <c r="E11" s="20">
        <v>500000</v>
      </c>
      <c r="F11" s="20">
        <v>909395.46</v>
      </c>
      <c r="G11" s="20">
        <v>398394.3</v>
      </c>
      <c r="H11" s="20">
        <v>511001.16</v>
      </c>
      <c r="I11" s="23">
        <f>F11*100/E11</f>
        <v>181.879092</v>
      </c>
    </row>
    <row r="12" spans="1:9" ht="25.5" customHeight="1">
      <c r="A12" s="14">
        <v>44</v>
      </c>
      <c r="B12" s="15" t="s">
        <v>35</v>
      </c>
      <c r="C12" s="20">
        <v>140000</v>
      </c>
      <c r="D12" s="20">
        <v>0</v>
      </c>
      <c r="E12" s="20">
        <v>140000</v>
      </c>
      <c r="F12" s="20">
        <v>397679.51</v>
      </c>
      <c r="G12" s="20">
        <v>397679.51</v>
      </c>
      <c r="H12" s="20">
        <v>0</v>
      </c>
      <c r="I12" s="23">
        <f>F12*100/E12</f>
        <v>284.05679285714285</v>
      </c>
    </row>
    <row r="13" spans="1:11" ht="12">
      <c r="A13" s="14">
        <v>45</v>
      </c>
      <c r="B13" s="15" t="s">
        <v>37</v>
      </c>
      <c r="C13" s="20">
        <v>189922456</v>
      </c>
      <c r="D13" s="20">
        <v>0</v>
      </c>
      <c r="E13" s="20">
        <v>189922456</v>
      </c>
      <c r="F13" s="20">
        <v>193126923.17</v>
      </c>
      <c r="G13" s="20">
        <v>185923158.87</v>
      </c>
      <c r="H13" s="20">
        <v>7203764.3</v>
      </c>
      <c r="I13" s="23">
        <f t="shared" si="0"/>
        <v>101.68725027966151</v>
      </c>
      <c r="J13" s="3" t="s">
        <v>0</v>
      </c>
      <c r="K13" s="3" t="s">
        <v>0</v>
      </c>
    </row>
    <row r="14" spans="1:11" ht="12">
      <c r="A14" s="14">
        <v>47</v>
      </c>
      <c r="B14" s="15" t="s">
        <v>38</v>
      </c>
      <c r="C14" s="20">
        <v>2891687.4</v>
      </c>
      <c r="D14" s="20">
        <v>0</v>
      </c>
      <c r="E14" s="20">
        <v>2891687.4</v>
      </c>
      <c r="F14" s="20">
        <v>3427276.26</v>
      </c>
      <c r="G14" s="20">
        <v>3394276.26</v>
      </c>
      <c r="H14" s="20">
        <v>33000</v>
      </c>
      <c r="I14" s="23">
        <f t="shared" si="0"/>
        <v>118.52167215584922</v>
      </c>
      <c r="J14" s="3" t="s">
        <v>0</v>
      </c>
      <c r="K14" s="3" t="s">
        <v>0</v>
      </c>
    </row>
    <row r="15" spans="1:11" ht="12">
      <c r="A15" s="14">
        <v>48</v>
      </c>
      <c r="B15" s="15" t="s">
        <v>17</v>
      </c>
      <c r="C15" s="20">
        <v>424031.32</v>
      </c>
      <c r="D15" s="20">
        <v>0</v>
      </c>
      <c r="E15" s="20">
        <v>424031.32</v>
      </c>
      <c r="F15" s="20">
        <v>230805.32</v>
      </c>
      <c r="G15" s="20">
        <v>230805.32</v>
      </c>
      <c r="H15" s="20">
        <v>0</v>
      </c>
      <c r="I15" s="23">
        <f t="shared" si="0"/>
        <v>54.43119626163463</v>
      </c>
      <c r="J15" s="3" t="s">
        <v>0</v>
      </c>
      <c r="K15" s="3" t="s">
        <v>0</v>
      </c>
    </row>
    <row r="16" spans="1:11" ht="12">
      <c r="A16" s="14">
        <v>49</v>
      </c>
      <c r="B16" s="15" t="s">
        <v>39</v>
      </c>
      <c r="C16" s="20">
        <v>1524400</v>
      </c>
      <c r="D16" s="20">
        <v>0</v>
      </c>
      <c r="E16" s="20">
        <v>1524400</v>
      </c>
      <c r="F16" s="20">
        <v>2987896.46</v>
      </c>
      <c r="G16" s="20">
        <v>2944696.46</v>
      </c>
      <c r="H16" s="20">
        <v>43200</v>
      </c>
      <c r="I16" s="23">
        <f t="shared" si="0"/>
        <v>196.0047533455786</v>
      </c>
      <c r="J16" s="3" t="s">
        <v>0</v>
      </c>
      <c r="K16" s="3" t="s">
        <v>0</v>
      </c>
    </row>
    <row r="17" spans="1:11" s="4" customFormat="1" ht="12">
      <c r="A17" s="17"/>
      <c r="B17" s="18" t="s">
        <v>18</v>
      </c>
      <c r="C17" s="19">
        <f>SUM(C9:C16)</f>
        <v>199795734.72</v>
      </c>
      <c r="D17" s="19">
        <f>SUM(D9:D16)</f>
        <v>0</v>
      </c>
      <c r="E17" s="19">
        <f>C17+D17</f>
        <v>199795734.72</v>
      </c>
      <c r="F17" s="19">
        <f>SUM(F9:F16)</f>
        <v>203163311.82</v>
      </c>
      <c r="G17" s="19">
        <f>SUM(G9:G16)</f>
        <v>195372346.35999998</v>
      </c>
      <c r="H17" s="19">
        <f>SUM(H9:H16)</f>
        <v>7790965.46</v>
      </c>
      <c r="I17" s="24">
        <f t="shared" si="0"/>
        <v>101.68551000586646</v>
      </c>
      <c r="J17" s="4" t="s">
        <v>0</v>
      </c>
      <c r="K17" s="4" t="s">
        <v>0</v>
      </c>
    </row>
    <row r="18" spans="1:11" ht="12">
      <c r="A18" s="14">
        <v>52</v>
      </c>
      <c r="B18" s="15" t="s">
        <v>19</v>
      </c>
      <c r="C18" s="20">
        <v>78000</v>
      </c>
      <c r="D18" s="20">
        <v>0</v>
      </c>
      <c r="E18" s="20">
        <v>78000</v>
      </c>
      <c r="F18" s="20">
        <v>4404.71</v>
      </c>
      <c r="G18" s="20">
        <v>4404.71</v>
      </c>
      <c r="H18" s="20">
        <v>0</v>
      </c>
      <c r="I18" s="23">
        <f t="shared" si="0"/>
        <v>5.647064102564102</v>
      </c>
      <c r="J18" s="3" t="s">
        <v>0</v>
      </c>
      <c r="K18" s="3" t="s">
        <v>0</v>
      </c>
    </row>
    <row r="19" spans="1:11" ht="12">
      <c r="A19" s="14">
        <v>53</v>
      </c>
      <c r="B19" s="15" t="s">
        <v>20</v>
      </c>
      <c r="C19" s="20">
        <v>2500</v>
      </c>
      <c r="D19" s="20">
        <v>0</v>
      </c>
      <c r="E19" s="20">
        <v>2500</v>
      </c>
      <c r="F19" s="20">
        <v>2792.32</v>
      </c>
      <c r="G19" s="20">
        <v>2792.32</v>
      </c>
      <c r="H19" s="20">
        <v>0</v>
      </c>
      <c r="I19" s="23">
        <f t="shared" si="0"/>
        <v>111.6928</v>
      </c>
      <c r="J19" s="3" t="s">
        <v>0</v>
      </c>
      <c r="K19" s="3" t="s">
        <v>0</v>
      </c>
    </row>
    <row r="20" spans="1:11" ht="12">
      <c r="A20" s="14">
        <v>54</v>
      </c>
      <c r="B20" s="15" t="s">
        <v>21</v>
      </c>
      <c r="C20" s="20">
        <v>0</v>
      </c>
      <c r="D20" s="20">
        <v>0</v>
      </c>
      <c r="E20" s="20">
        <v>0</v>
      </c>
      <c r="F20" s="20">
        <v>2066.12</v>
      </c>
      <c r="G20" s="20">
        <v>0</v>
      </c>
      <c r="H20" s="20">
        <v>2066.12</v>
      </c>
      <c r="I20" s="23"/>
      <c r="J20" s="3" t="s">
        <v>0</v>
      </c>
      <c r="K20" s="3" t="s">
        <v>0</v>
      </c>
    </row>
    <row r="21" spans="1:11" ht="12">
      <c r="A21" s="14">
        <v>55</v>
      </c>
      <c r="B21" s="15" t="s">
        <v>22</v>
      </c>
      <c r="C21" s="20">
        <v>2750250</v>
      </c>
      <c r="D21" s="20">
        <v>0</v>
      </c>
      <c r="E21" s="20">
        <v>2750250</v>
      </c>
      <c r="F21" s="20">
        <v>2022164.16</v>
      </c>
      <c r="G21" s="20">
        <v>1400542.74</v>
      </c>
      <c r="H21" s="20">
        <v>621621.42</v>
      </c>
      <c r="I21" s="23">
        <f t="shared" si="0"/>
        <v>73.52655794927733</v>
      </c>
      <c r="J21" s="3" t="s">
        <v>0</v>
      </c>
      <c r="K21" s="3" t="s">
        <v>0</v>
      </c>
    </row>
    <row r="22" spans="1:11" s="4" customFormat="1" ht="12">
      <c r="A22" s="17"/>
      <c r="B22" s="18" t="s">
        <v>25</v>
      </c>
      <c r="C22" s="19">
        <f>SUM(C18:C21)</f>
        <v>2830750</v>
      </c>
      <c r="D22" s="19">
        <f>SUM(D18:D21)</f>
        <v>0</v>
      </c>
      <c r="E22" s="19">
        <f>C22+D22</f>
        <v>2830750</v>
      </c>
      <c r="F22" s="19">
        <f>SUM(F18:F21)</f>
        <v>2031427.3099999998</v>
      </c>
      <c r="G22" s="19">
        <f>SUM(G18:G21)</f>
        <v>1407739.77</v>
      </c>
      <c r="H22" s="19">
        <f>SUM(H18:H21)</f>
        <v>623687.54</v>
      </c>
      <c r="I22" s="24">
        <f t="shared" si="0"/>
        <v>71.76286531837852</v>
      </c>
      <c r="J22" s="4" t="s">
        <v>0</v>
      </c>
      <c r="K22" s="4" t="s">
        <v>0</v>
      </c>
    </row>
    <row r="23" spans="1:9" s="4" customFormat="1" ht="12">
      <c r="A23" s="17"/>
      <c r="B23" s="18" t="s">
        <v>26</v>
      </c>
      <c r="C23" s="19">
        <f>SUM(C22,C17,C8)</f>
        <v>299717299.81</v>
      </c>
      <c r="D23" s="19">
        <f>SUM(D22,D17,D8)</f>
        <v>0</v>
      </c>
      <c r="E23" s="19">
        <f>C23+D23</f>
        <v>299717299.81</v>
      </c>
      <c r="F23" s="19">
        <f>SUM(F22,F17,F8)</f>
        <v>293420171.53</v>
      </c>
      <c r="G23" s="19">
        <f>SUM(G22,G17,G8)</f>
        <v>267092766.28</v>
      </c>
      <c r="H23" s="19">
        <f>SUM(H22,H17,H8)</f>
        <v>26327405.249999996</v>
      </c>
      <c r="I23" s="24">
        <f t="shared" si="0"/>
        <v>97.89897737501573</v>
      </c>
    </row>
    <row r="24" spans="1:9" ht="24">
      <c r="A24" s="14">
        <v>61</v>
      </c>
      <c r="B24" s="21" t="s">
        <v>48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23"/>
    </row>
    <row r="25" spans="1:9" s="4" customFormat="1" ht="12">
      <c r="A25" s="17"/>
      <c r="B25" s="18" t="s">
        <v>49</v>
      </c>
      <c r="C25" s="19">
        <f aca="true" t="shared" si="1" ref="C25:H25">SUM(C24)</f>
        <v>0</v>
      </c>
      <c r="D25" s="19">
        <f t="shared" si="1"/>
        <v>0</v>
      </c>
      <c r="E25" s="19">
        <f t="shared" si="1"/>
        <v>0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24"/>
    </row>
    <row r="26" spans="1:11" ht="12">
      <c r="A26" s="14">
        <v>70</v>
      </c>
      <c r="B26" s="15" t="s">
        <v>40</v>
      </c>
      <c r="C26" s="16">
        <v>13097510</v>
      </c>
      <c r="D26" s="16">
        <v>0</v>
      </c>
      <c r="E26" s="16">
        <v>13097510</v>
      </c>
      <c r="F26" s="16">
        <v>12566361.28</v>
      </c>
      <c r="G26" s="16">
        <v>12483763.41</v>
      </c>
      <c r="H26" s="16">
        <v>82597.87</v>
      </c>
      <c r="I26" s="23">
        <f>F26*100/E26</f>
        <v>95.94465879392342</v>
      </c>
      <c r="J26" s="3" t="s">
        <v>0</v>
      </c>
      <c r="K26" s="3" t="s">
        <v>0</v>
      </c>
    </row>
    <row r="27" spans="1:11" ht="12">
      <c r="A27" s="14">
        <v>71</v>
      </c>
      <c r="B27" s="15" t="s">
        <v>15</v>
      </c>
      <c r="C27" s="16">
        <v>200000</v>
      </c>
      <c r="D27" s="16">
        <v>0</v>
      </c>
      <c r="E27" s="16">
        <v>200000</v>
      </c>
      <c r="F27" s="16">
        <v>-119294.51</v>
      </c>
      <c r="G27" s="16">
        <v>-119294.51</v>
      </c>
      <c r="H27" s="16">
        <v>0</v>
      </c>
      <c r="I27" s="23"/>
      <c r="J27" s="3" t="s">
        <v>0</v>
      </c>
      <c r="K27" s="3" t="s">
        <v>0</v>
      </c>
    </row>
    <row r="28" spans="1:9" ht="12">
      <c r="A28" s="14">
        <v>73</v>
      </c>
      <c r="B28" s="15" t="s">
        <v>47</v>
      </c>
      <c r="C28" s="16">
        <v>636888.18</v>
      </c>
      <c r="D28" s="16">
        <v>0</v>
      </c>
      <c r="E28" s="16">
        <v>636888.18</v>
      </c>
      <c r="F28" s="16">
        <v>0</v>
      </c>
      <c r="G28" s="16">
        <v>0</v>
      </c>
      <c r="H28" s="16">
        <v>0</v>
      </c>
      <c r="I28" s="23">
        <f t="shared" si="0"/>
        <v>0</v>
      </c>
    </row>
    <row r="29" spans="1:11" ht="12">
      <c r="A29" s="14">
        <v>74</v>
      </c>
      <c r="B29" s="15" t="s">
        <v>31</v>
      </c>
      <c r="C29" s="16">
        <v>1288867</v>
      </c>
      <c r="D29" s="16">
        <v>0</v>
      </c>
      <c r="E29" s="16">
        <v>1288867</v>
      </c>
      <c r="F29" s="16">
        <v>-23938.02</v>
      </c>
      <c r="G29" s="16">
        <v>-23938.02</v>
      </c>
      <c r="H29" s="16">
        <v>0</v>
      </c>
      <c r="I29" s="23"/>
      <c r="J29" s="3" t="s">
        <v>0</v>
      </c>
      <c r="K29" s="3" t="s">
        <v>0</v>
      </c>
    </row>
    <row r="30" spans="1:11" ht="12">
      <c r="A30" s="14">
        <v>75</v>
      </c>
      <c r="B30" s="15" t="s">
        <v>33</v>
      </c>
      <c r="C30" s="16">
        <v>4335000</v>
      </c>
      <c r="D30" s="16">
        <v>0</v>
      </c>
      <c r="E30" s="16">
        <v>4335000</v>
      </c>
      <c r="F30" s="16">
        <v>4618793.43</v>
      </c>
      <c r="G30" s="16">
        <v>3765906.66</v>
      </c>
      <c r="H30" s="16">
        <v>852886.77</v>
      </c>
      <c r="I30" s="23">
        <f t="shared" si="0"/>
        <v>106.54656124567474</v>
      </c>
      <c r="J30" s="3" t="s">
        <v>0</v>
      </c>
      <c r="K30" s="3" t="s">
        <v>0</v>
      </c>
    </row>
    <row r="31" spans="1:11" ht="12">
      <c r="A31" s="14">
        <v>77</v>
      </c>
      <c r="B31" s="15" t="s">
        <v>16</v>
      </c>
      <c r="C31" s="16">
        <v>845600</v>
      </c>
      <c r="D31" s="16">
        <v>0</v>
      </c>
      <c r="E31" s="16">
        <v>845600</v>
      </c>
      <c r="F31" s="16">
        <v>-4708.26</v>
      </c>
      <c r="G31" s="16">
        <v>-4708.26</v>
      </c>
      <c r="H31" s="16">
        <v>0</v>
      </c>
      <c r="I31" s="23"/>
      <c r="J31" s="3" t="s">
        <v>0</v>
      </c>
      <c r="K31" s="3" t="s">
        <v>0</v>
      </c>
    </row>
    <row r="32" spans="1:9" ht="12">
      <c r="A32" s="14">
        <v>78</v>
      </c>
      <c r="B32" s="15" t="s">
        <v>17</v>
      </c>
      <c r="C32" s="16">
        <v>203000</v>
      </c>
      <c r="D32" s="16">
        <v>0</v>
      </c>
      <c r="E32" s="16">
        <v>203000</v>
      </c>
      <c r="F32" s="16">
        <v>396864.71</v>
      </c>
      <c r="G32" s="16">
        <v>396864.71</v>
      </c>
      <c r="H32" s="16">
        <v>0</v>
      </c>
      <c r="I32" s="23">
        <f t="shared" si="0"/>
        <v>195.49985714285714</v>
      </c>
    </row>
    <row r="33" spans="1:11" ht="12">
      <c r="A33" s="14">
        <v>79</v>
      </c>
      <c r="B33" s="15" t="s">
        <v>23</v>
      </c>
      <c r="C33" s="16">
        <v>13272389.89</v>
      </c>
      <c r="D33" s="16">
        <v>0</v>
      </c>
      <c r="E33" s="16">
        <v>13272389.89</v>
      </c>
      <c r="F33" s="16">
        <v>8648688.12</v>
      </c>
      <c r="G33" s="16">
        <v>8648688.12</v>
      </c>
      <c r="H33" s="16">
        <v>0</v>
      </c>
      <c r="I33" s="23">
        <f t="shared" si="0"/>
        <v>65.16300524381293</v>
      </c>
      <c r="J33" s="3" t="s">
        <v>0</v>
      </c>
      <c r="K33" s="3" t="s">
        <v>0</v>
      </c>
    </row>
    <row r="34" spans="1:11" s="4" customFormat="1" ht="12">
      <c r="A34" s="17"/>
      <c r="B34" s="18" t="s">
        <v>42</v>
      </c>
      <c r="C34" s="19">
        <f>SUM(C26:C33)</f>
        <v>33879255.07</v>
      </c>
      <c r="D34" s="19">
        <f>SUM(D26:D33)</f>
        <v>0</v>
      </c>
      <c r="E34" s="19">
        <f>C34+D34</f>
        <v>33879255.07</v>
      </c>
      <c r="F34" s="19">
        <f>SUM(F26:F33)</f>
        <v>26082766.75</v>
      </c>
      <c r="G34" s="19">
        <f>SUM(G26:G33)</f>
        <v>25147282.11</v>
      </c>
      <c r="H34" s="19">
        <f>SUM(H26:H33)</f>
        <v>935484.64</v>
      </c>
      <c r="I34" s="24">
        <f t="shared" si="0"/>
        <v>76.98742695525272</v>
      </c>
      <c r="J34" s="4" t="s">
        <v>0</v>
      </c>
      <c r="K34" s="4" t="s">
        <v>0</v>
      </c>
    </row>
    <row r="35" spans="1:9" s="4" customFormat="1" ht="12">
      <c r="A35" s="17"/>
      <c r="B35" s="18" t="s">
        <v>27</v>
      </c>
      <c r="C35" s="19">
        <f aca="true" t="shared" si="2" ref="C35:H35">C25+C34</f>
        <v>33879255.07</v>
      </c>
      <c r="D35" s="19">
        <f t="shared" si="2"/>
        <v>0</v>
      </c>
      <c r="E35" s="19">
        <f>E25+E34</f>
        <v>33879255.07</v>
      </c>
      <c r="F35" s="19">
        <f t="shared" si="2"/>
        <v>26082766.75</v>
      </c>
      <c r="G35" s="19">
        <f t="shared" si="2"/>
        <v>25147282.11</v>
      </c>
      <c r="H35" s="19">
        <f t="shared" si="2"/>
        <v>935484.64</v>
      </c>
      <c r="I35" s="24">
        <f t="shared" si="0"/>
        <v>76.98742695525272</v>
      </c>
    </row>
    <row r="36" spans="1:9" s="4" customFormat="1" ht="12">
      <c r="A36" s="17"/>
      <c r="B36" s="18" t="s">
        <v>32</v>
      </c>
      <c r="C36" s="19">
        <f>SUM(C23,C35)</f>
        <v>333596554.88</v>
      </c>
      <c r="D36" s="19">
        <f>SUM(D23,D35)</f>
        <v>0</v>
      </c>
      <c r="E36" s="19">
        <f>C36+D36</f>
        <v>333596554.88</v>
      </c>
      <c r="F36" s="19">
        <f>SUM(F23,F35)</f>
        <v>319502938.28</v>
      </c>
      <c r="G36" s="19">
        <f>SUM(G23,G35)</f>
        <v>292240048.39</v>
      </c>
      <c r="H36" s="19">
        <f>SUM(H23,H35)</f>
        <v>27262889.889999997</v>
      </c>
      <c r="I36" s="24">
        <f t="shared" si="0"/>
        <v>95.77525115477594</v>
      </c>
    </row>
    <row r="37" spans="1:11" ht="12">
      <c r="A37" s="14">
        <v>83</v>
      </c>
      <c r="B37" s="15" t="s">
        <v>50</v>
      </c>
      <c r="C37" s="16">
        <v>243461.6</v>
      </c>
      <c r="D37" s="16">
        <v>0</v>
      </c>
      <c r="E37" s="16">
        <v>243461.6</v>
      </c>
      <c r="F37" s="16">
        <v>70100</v>
      </c>
      <c r="G37" s="16">
        <v>70100</v>
      </c>
      <c r="H37" s="16">
        <v>0</v>
      </c>
      <c r="I37" s="23">
        <f t="shared" si="0"/>
        <v>28.79304169528172</v>
      </c>
      <c r="J37" s="3" t="s">
        <v>0</v>
      </c>
      <c r="K37" s="3" t="s">
        <v>0</v>
      </c>
    </row>
    <row r="38" spans="1:9" ht="12">
      <c r="A38" s="14">
        <v>84</v>
      </c>
      <c r="B38" s="15" t="s">
        <v>51</v>
      </c>
      <c r="C38" s="16">
        <v>0</v>
      </c>
      <c r="D38" s="16">
        <v>25000000</v>
      </c>
      <c r="E38" s="16">
        <v>25000000</v>
      </c>
      <c r="F38" s="16">
        <v>25000000</v>
      </c>
      <c r="G38" s="16">
        <v>25000000</v>
      </c>
      <c r="H38" s="16">
        <v>0</v>
      </c>
      <c r="I38" s="23">
        <f t="shared" si="0"/>
        <v>100</v>
      </c>
    </row>
    <row r="39" spans="1:9" ht="12">
      <c r="A39" s="14">
        <v>86</v>
      </c>
      <c r="B39" s="15" t="s">
        <v>41</v>
      </c>
      <c r="C39" s="16">
        <v>55100</v>
      </c>
      <c r="D39" s="16">
        <v>0</v>
      </c>
      <c r="E39" s="16">
        <v>55100</v>
      </c>
      <c r="F39" s="16">
        <v>53000.09</v>
      </c>
      <c r="G39" s="16">
        <v>53000.09</v>
      </c>
      <c r="H39" s="16">
        <v>0</v>
      </c>
      <c r="I39" s="23">
        <f t="shared" si="0"/>
        <v>96.18891107078039</v>
      </c>
    </row>
    <row r="40" spans="1:11" ht="12">
      <c r="A40" s="14">
        <v>87</v>
      </c>
      <c r="B40" s="15" t="s">
        <v>24</v>
      </c>
      <c r="C40" s="16">
        <v>15599697.18</v>
      </c>
      <c r="D40" s="16">
        <v>1375772.55</v>
      </c>
      <c r="E40" s="16">
        <v>16975469.73</v>
      </c>
      <c r="F40" s="16">
        <v>0</v>
      </c>
      <c r="G40" s="16">
        <v>0</v>
      </c>
      <c r="H40" s="16">
        <v>0</v>
      </c>
      <c r="I40" s="23">
        <f t="shared" si="0"/>
        <v>0</v>
      </c>
      <c r="J40" s="3" t="s">
        <v>0</v>
      </c>
      <c r="K40" s="3" t="s">
        <v>0</v>
      </c>
    </row>
    <row r="41" spans="1:11" s="4" customFormat="1" ht="12">
      <c r="A41" s="17"/>
      <c r="B41" s="18" t="s">
        <v>43</v>
      </c>
      <c r="C41" s="19">
        <f>SUM(C37:C40)</f>
        <v>15898258.78</v>
      </c>
      <c r="D41" s="19">
        <f>SUM(D37:D40)</f>
        <v>26375772.55</v>
      </c>
      <c r="E41" s="19">
        <f>C41+D41</f>
        <v>42274031.33</v>
      </c>
      <c r="F41" s="19">
        <f>SUM(F37:F40)</f>
        <v>25123100.09</v>
      </c>
      <c r="G41" s="19">
        <f>SUM(G37:G40)</f>
        <v>25123100.09</v>
      </c>
      <c r="H41" s="19">
        <f>SUM(H37:H40)</f>
        <v>0</v>
      </c>
      <c r="I41" s="24">
        <f t="shared" si="0"/>
        <v>59.4291561499867</v>
      </c>
      <c r="J41" s="4" t="s">
        <v>0</v>
      </c>
      <c r="K41" s="4" t="s">
        <v>0</v>
      </c>
    </row>
    <row r="42" spans="1:11" ht="12">
      <c r="A42" s="14">
        <v>91</v>
      </c>
      <c r="B42" s="15" t="s">
        <v>45</v>
      </c>
      <c r="C42" s="16">
        <v>0</v>
      </c>
      <c r="D42" s="16">
        <v>0</v>
      </c>
      <c r="E42" s="16">
        <v>0</v>
      </c>
      <c r="F42" s="16">
        <v>1148738.61</v>
      </c>
      <c r="G42" s="16">
        <v>905528.92</v>
      </c>
      <c r="H42" s="16">
        <v>243209.69</v>
      </c>
      <c r="I42" s="24"/>
      <c r="J42" s="3" t="s">
        <v>0</v>
      </c>
      <c r="K42" s="3" t="s">
        <v>0</v>
      </c>
    </row>
    <row r="43" spans="1:11" s="4" customFormat="1" ht="12">
      <c r="A43" s="17"/>
      <c r="B43" s="18" t="s">
        <v>44</v>
      </c>
      <c r="C43" s="19">
        <f>SUM(C42)</f>
        <v>0</v>
      </c>
      <c r="D43" s="19">
        <f>SUM(D42)</f>
        <v>0</v>
      </c>
      <c r="E43" s="19">
        <f>C43+D43</f>
        <v>0</v>
      </c>
      <c r="F43" s="19">
        <f>SUM(F42)</f>
        <v>1148738.61</v>
      </c>
      <c r="G43" s="19">
        <f>SUM(G42)</f>
        <v>905528.92</v>
      </c>
      <c r="H43" s="19">
        <f>SUM(H42)</f>
        <v>243209.69</v>
      </c>
      <c r="I43" s="24"/>
      <c r="J43" s="4" t="s">
        <v>0</v>
      </c>
      <c r="K43" s="4" t="s">
        <v>0</v>
      </c>
    </row>
    <row r="44" spans="1:9" s="4" customFormat="1" ht="12">
      <c r="A44" s="17"/>
      <c r="B44" s="18" t="s">
        <v>28</v>
      </c>
      <c r="C44" s="19">
        <f>SUM(C43,C41)</f>
        <v>15898258.78</v>
      </c>
      <c r="D44" s="19">
        <f>SUM(D43,D41)</f>
        <v>26375772.55</v>
      </c>
      <c r="E44" s="19">
        <f>C44+D44</f>
        <v>42274031.33</v>
      </c>
      <c r="F44" s="19">
        <f>SUM(F43,F41)</f>
        <v>26271838.7</v>
      </c>
      <c r="G44" s="19">
        <f>SUM(G43,G41)</f>
        <v>26028629.01</v>
      </c>
      <c r="H44" s="19">
        <f>SUM(H43,H41)</f>
        <v>243209.69</v>
      </c>
      <c r="I44" s="24">
        <f t="shared" si="0"/>
        <v>62.146518497174995</v>
      </c>
    </row>
    <row r="45" spans="1:9" s="13" customFormat="1" ht="34.5" customHeight="1">
      <c r="A45" s="11"/>
      <c r="B45" s="8" t="s">
        <v>29</v>
      </c>
      <c r="C45" s="12">
        <f>SUM(C44,C35,C23)</f>
        <v>349494813.66</v>
      </c>
      <c r="D45" s="12">
        <f>SUM(D44,D35,D23)</f>
        <v>26375772.55</v>
      </c>
      <c r="E45" s="12">
        <f>C45+D45</f>
        <v>375870586.21000004</v>
      </c>
      <c r="F45" s="12">
        <f>SUM(F44,F35,F23)</f>
        <v>345774776.97999996</v>
      </c>
      <c r="G45" s="12">
        <f>SUM(G44,G35,G23)</f>
        <v>318268677.4</v>
      </c>
      <c r="H45" s="12">
        <f>SUM(H44,H35,H23)</f>
        <v>27506099.58</v>
      </c>
      <c r="I45" s="25">
        <f t="shared" si="0"/>
        <v>91.99303953696833</v>
      </c>
    </row>
    <row r="47" ht="12">
      <c r="C47" s="7"/>
    </row>
  </sheetData>
  <sheetProtection/>
  <mergeCells count="1">
    <mergeCell ref="A1:I1"/>
  </mergeCells>
  <printOptions horizontalCentered="1" verticalCentered="1"/>
  <pageMargins left="0.2362204724409449" right="0.2755905511811024" top="0.15748031496062992" bottom="0.2755905511811024" header="0" footer="0"/>
  <pageSetup horizontalDpi="600" verticalDpi="600" orientation="landscape" paperSize="9" scale="85" r:id="rId1"/>
  <ignoredErrors>
    <ignoredError sqref="C8:F8 C17:H17 C22:H22 D34:H34 D41:H41 C44:H45 H8 C36:H36 D23:H23 D43:H43 E35" formula="1"/>
    <ignoredError sqref="I3:I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2017-08-17T08:22:43Z</cp:lastPrinted>
  <dcterms:created xsi:type="dcterms:W3CDTF">2004-10-13T09:22:50Z</dcterms:created>
  <dcterms:modified xsi:type="dcterms:W3CDTF">2019-06-05T14:53:23Z</dcterms:modified>
  <cp:category/>
  <cp:version/>
  <cp:contentType/>
  <cp:contentStatus/>
</cp:coreProperties>
</file>